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S1D360PROD2\360users\work\resurssi\za044030\"/>
    </mc:Choice>
  </mc:AlternateContent>
  <bookViews>
    <workbookView xWindow="0" yWindow="0" windowWidth="19200" windowHeight="6465"/>
  </bookViews>
  <sheets>
    <sheet name="MARA" sheetId="1" r:id="rId1"/>
  </sheets>
  <definedNames>
    <definedName name="ACCCODE1" localSheetId="0">#REF!</definedName>
    <definedName name="ACCCODE1">#REF!</definedName>
    <definedName name="APU" localSheetId="0">MARA!$A$26:$A$28</definedName>
    <definedName name="MARA" localSheetId="0">MARA!$A$3:$A$4</definedName>
    <definedName name="MARA">#NAME?</definedName>
  </definedNames>
  <calcPr calcId="162913"/>
</workbook>
</file>

<file path=xl/calcChain.xml><?xml version="1.0" encoding="utf-8"?>
<calcChain xmlns="http://schemas.openxmlformats.org/spreadsheetml/2006/main">
  <c r="K27" i="1" l="1"/>
  <c r="J27" i="1"/>
  <c r="G27" i="1"/>
  <c r="F27" i="1"/>
  <c r="D27" i="1"/>
  <c r="C27" i="1"/>
  <c r="B26" i="1"/>
  <c r="A26" i="1"/>
  <c r="L25" i="1"/>
  <c r="H25" i="1"/>
  <c r="E25" i="1"/>
  <c r="L24" i="1"/>
  <c r="H24" i="1"/>
  <c r="E24" i="1"/>
  <c r="L23" i="1"/>
  <c r="I23" i="1"/>
  <c r="M23" i="1" s="1"/>
  <c r="H23" i="1"/>
  <c r="E23" i="1"/>
  <c r="L22" i="1"/>
  <c r="H22" i="1"/>
  <c r="I22" i="1" s="1"/>
  <c r="M22" i="1" s="1"/>
  <c r="E22" i="1"/>
  <c r="L21" i="1"/>
  <c r="H21" i="1"/>
  <c r="E21" i="1"/>
  <c r="L20" i="1"/>
  <c r="H20" i="1"/>
  <c r="E20" i="1"/>
  <c r="L19" i="1"/>
  <c r="H19" i="1"/>
  <c r="I19" i="1" s="1"/>
  <c r="M19" i="1" s="1"/>
  <c r="E19" i="1"/>
  <c r="L18" i="1"/>
  <c r="H18" i="1"/>
  <c r="E18" i="1"/>
  <c r="L17" i="1"/>
  <c r="H17" i="1"/>
  <c r="I17" i="1" s="1"/>
  <c r="M17" i="1" s="1"/>
  <c r="E17" i="1"/>
  <c r="L16" i="1"/>
  <c r="H16" i="1"/>
  <c r="E16" i="1"/>
  <c r="L15" i="1"/>
  <c r="H15" i="1"/>
  <c r="I15" i="1" s="1"/>
  <c r="M15" i="1" s="1"/>
  <c r="E15" i="1"/>
  <c r="L14" i="1"/>
  <c r="H14" i="1"/>
  <c r="E14" i="1"/>
  <c r="L13" i="1"/>
  <c r="H13" i="1"/>
  <c r="E13" i="1"/>
  <c r="L12" i="1"/>
  <c r="H12" i="1"/>
  <c r="I12" i="1" s="1"/>
  <c r="M12" i="1" s="1"/>
  <c r="E12" i="1"/>
  <c r="L11" i="1"/>
  <c r="H11" i="1"/>
  <c r="I11" i="1" s="1"/>
  <c r="M11" i="1" s="1"/>
  <c r="E11" i="1"/>
  <c r="L10" i="1"/>
  <c r="H10" i="1"/>
  <c r="E10" i="1"/>
  <c r="L9" i="1"/>
  <c r="H9" i="1"/>
  <c r="E9" i="1"/>
  <c r="L8" i="1"/>
  <c r="H8" i="1"/>
  <c r="E8" i="1"/>
  <c r="L7" i="1"/>
  <c r="I7" i="1"/>
  <c r="M7" i="1" s="1"/>
  <c r="H7" i="1"/>
  <c r="E7" i="1"/>
  <c r="L6" i="1"/>
  <c r="H6" i="1"/>
  <c r="I6" i="1" s="1"/>
  <c r="M6" i="1" s="1"/>
  <c r="E6" i="1"/>
  <c r="L5" i="1"/>
  <c r="H5" i="1"/>
  <c r="E5" i="1"/>
  <c r="L4" i="1"/>
  <c r="H4" i="1"/>
  <c r="E4" i="1"/>
  <c r="B3" i="1"/>
  <c r="A3" i="1"/>
  <c r="E27" i="1" l="1"/>
  <c r="I10" i="1"/>
  <c r="M10" i="1" s="1"/>
  <c r="I16" i="1"/>
  <c r="M16" i="1" s="1"/>
  <c r="I21" i="1"/>
  <c r="M21" i="1" s="1"/>
  <c r="H27" i="1"/>
  <c r="I9" i="1"/>
  <c r="M9" i="1" s="1"/>
  <c r="I14" i="1"/>
  <c r="M14" i="1" s="1"/>
  <c r="I20" i="1"/>
  <c r="M20" i="1" s="1"/>
  <c r="I25" i="1"/>
  <c r="M25" i="1" s="1"/>
  <c r="I5" i="1"/>
  <c r="M5" i="1" s="1"/>
  <c r="L27" i="1"/>
  <c r="I8" i="1"/>
  <c r="M8" i="1" s="1"/>
  <c r="I13" i="1"/>
  <c r="M13" i="1" s="1"/>
  <c r="I18" i="1"/>
  <c r="M18" i="1" s="1"/>
  <c r="I24" i="1"/>
  <c r="M24" i="1" s="1"/>
  <c r="I4" i="1"/>
  <c r="I27" i="1" l="1"/>
  <c r="M4" i="1"/>
  <c r="M27" i="1" s="1"/>
</calcChain>
</file>

<file path=xl/sharedStrings.xml><?xml version="1.0" encoding="utf-8"?>
<sst xmlns="http://schemas.openxmlformats.org/spreadsheetml/2006/main" count="68" uniqueCount="57">
  <si>
    <t>SEURAKUNTIEN MÄÄRÄRAHAT YHTEENSÄ JA VERTAILU ED. VUOTEEN</t>
  </si>
  <si>
    <t/>
  </si>
  <si>
    <t>Toimintaraha 2021</t>
  </si>
  <si>
    <t>Lisä MR 2021</t>
  </si>
  <si>
    <t>MR Yhteensä 2021</t>
  </si>
  <si>
    <t>Toimintaraha 2022</t>
  </si>
  <si>
    <t>Lisä MR 2022</t>
  </si>
  <si>
    <t>MR Yhteensä 2022</t>
  </si>
  <si>
    <t>Muutos ed. vuodesta</t>
  </si>
  <si>
    <t>Tilaraha 2021</t>
  </si>
  <si>
    <t>Tilaraha 2022</t>
  </si>
  <si>
    <t>Muutos yhteensä</t>
  </si>
  <si>
    <t>201</t>
  </si>
  <si>
    <t>Haagan seurakunta</t>
  </si>
  <si>
    <t>202</t>
  </si>
  <si>
    <t>Herttoniemen seurakunta</t>
  </si>
  <si>
    <t>203</t>
  </si>
  <si>
    <t>Kallion seurakunta</t>
  </si>
  <si>
    <t>204</t>
  </si>
  <si>
    <t>Kannelmäen seurakunta</t>
  </si>
  <si>
    <t>205</t>
  </si>
  <si>
    <t>Lauttasaaren seurakunta</t>
  </si>
  <si>
    <t>206</t>
  </si>
  <si>
    <t>Malmin seurakunta</t>
  </si>
  <si>
    <t>217</t>
  </si>
  <si>
    <t>Meilahden seurakunta</t>
  </si>
  <si>
    <t>218</t>
  </si>
  <si>
    <t>Mikaelin seurakunta</t>
  </si>
  <si>
    <t>219</t>
  </si>
  <si>
    <t>Munkkiniemen seurakunta</t>
  </si>
  <si>
    <t>220</t>
  </si>
  <si>
    <t>Oulunkylän seurakunta</t>
  </si>
  <si>
    <t>221</t>
  </si>
  <si>
    <t>Paavalin seurakunta</t>
  </si>
  <si>
    <t>222</t>
  </si>
  <si>
    <t>Pakilan seurakunta</t>
  </si>
  <si>
    <t>223</t>
  </si>
  <si>
    <t>Pitäjänmäen seurakunta</t>
  </si>
  <si>
    <t>224</t>
  </si>
  <si>
    <t>Roihuvuoren seurakunta</t>
  </si>
  <si>
    <t>226</t>
  </si>
  <si>
    <t>Tuomiokirkkoseurakunta</t>
  </si>
  <si>
    <t>233</t>
  </si>
  <si>
    <t>Töölön seurakunta</t>
  </si>
  <si>
    <t>234</t>
  </si>
  <si>
    <t>Vartiokylän seurakunta</t>
  </si>
  <si>
    <t>235</t>
  </si>
  <si>
    <t>Vuosaaren seurakunta</t>
  </si>
  <si>
    <t>236</t>
  </si>
  <si>
    <t>Johannes församling</t>
  </si>
  <si>
    <t>237</t>
  </si>
  <si>
    <t>Matteus församling</t>
  </si>
  <si>
    <t>238</t>
  </si>
  <si>
    <t>Petrus församling</t>
  </si>
  <si>
    <t>250</t>
  </si>
  <si>
    <t>Diakoniaprojektit</t>
  </si>
  <si>
    <t>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</si>
</sst>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\ "/>
  </numFmts>
  <fonts count="19">
    <font>
      <sz val="11"/>
      <name val="Calibri"/>
    </font>
    <font>
      <sz val="11"/>
      <name val="Calibri"/>
    </font>
    <font>
      <sz val="11"/>
      <name val="Calibri"/>
    </font>
    <font>
      <sz val="10"/>
      <name val="Arial"/>
    </font>
    <font>
      <sz val="11"/>
      <name val="Calibri"/>
    </font>
    <font>
      <b/>
      <sz val="10"/>
      <name val="Arial"/>
    </font>
    <font>
      <sz val="10"/>
      <name val="Arial"/>
    </font>
    <font>
      <sz val="11"/>
      <name val="Calibri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1"/>
      <name val="Calibri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/>
    <xf numFmtId="0" fontId="6" fillId="0" borderId="0" xfId="1" applyFont="1" applyFill="1" applyBorder="1" applyAlignment="1" applyProtection="1">
      <protection locked="0"/>
    </xf>
    <xf numFmtId="0" fontId="7" fillId="0" borderId="0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left"/>
    </xf>
    <xf numFmtId="3" fontId="9" fillId="0" borderId="1" xfId="1" applyNumberFormat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</xf>
    <xf numFmtId="0" fontId="11" fillId="0" borderId="2" xfId="1" applyFont="1" applyFill="1" applyBorder="1" applyAlignment="1" applyProtection="1"/>
    <xf numFmtId="3" fontId="12" fillId="0" borderId="3" xfId="1" applyNumberFormat="1" applyFont="1" applyFill="1" applyBorder="1" applyAlignment="1" applyProtection="1">
      <protection locked="0"/>
    </xf>
    <xf numFmtId="164" fontId="13" fillId="0" borderId="3" xfId="1" applyNumberFormat="1" applyFont="1" applyFill="1" applyBorder="1" applyAlignment="1" applyProtection="1"/>
    <xf numFmtId="0" fontId="14" fillId="0" borderId="2" xfId="1" applyFont="1" applyFill="1" applyBorder="1" applyAlignment="1" applyProtection="1"/>
    <xf numFmtId="0" fontId="15" fillId="0" borderId="4" xfId="1" applyFont="1" applyFill="1" applyBorder="1" applyAlignment="1" applyProtection="1"/>
    <xf numFmtId="0" fontId="16" fillId="0" borderId="0" xfId="1" applyFont="1" applyFill="1" applyBorder="1" applyAlignment="1" applyProtection="1"/>
    <xf numFmtId="0" fontId="17" fillId="0" borderId="0" xfId="1" applyFont="1" applyFill="1" applyBorder="1" applyAlignment="1" applyProtection="1">
      <alignment vertical="top"/>
      <protection locked="0"/>
    </xf>
    <xf numFmtId="3" fontId="18" fillId="0" borderId="4" xfId="1" applyNumberFormat="1" applyFont="1" applyFill="1" applyBorder="1" applyAlignment="1" applyProtection="1">
      <protection locked="0"/>
    </xf>
    <xf numFmtId="164" fontId="18" fillId="0" borderId="4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Fill="1" applyBorder="1" applyAlignment="1" applyProtection="1">
      <protection locked="0"/>
    </xf>
  </cellXfs>
  <cellStyles count="2">
    <cellStyle name="Normaali" xfId="0" builtinId="0"/>
    <cellStyle name="Normal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tabSelected="1" topLeftCell="A2" workbookViewId="0">
      <selection activeCell="N24" sqref="N24"/>
    </sheetView>
  </sheetViews>
  <sheetFormatPr defaultColWidth="9.140625" defaultRowHeight="12.75" customHeight="1"/>
  <cols>
    <col min="1" max="1" width="0.28515625" style="2" customWidth="1"/>
    <col min="2" max="2" width="25.85546875" style="2" customWidth="1"/>
    <col min="3" max="3" width="12.140625" style="2" customWidth="1"/>
    <col min="4" max="4" width="8.85546875" style="3" customWidth="1"/>
    <col min="5" max="5" width="11.5703125" style="3" customWidth="1"/>
    <col min="6" max="6" width="12" style="2" customWidth="1"/>
    <col min="7" max="7" width="8.28515625" style="3" customWidth="1"/>
    <col min="8" max="8" width="11.140625" style="3" customWidth="1"/>
    <col min="9" max="9" width="10.42578125" style="2" customWidth="1"/>
    <col min="10" max="10" width="11.140625" style="2" customWidth="1"/>
    <col min="11" max="11" width="10.140625" style="2" customWidth="1"/>
    <col min="12" max="12" width="11" style="2" customWidth="1"/>
    <col min="13" max="13" width="10.7109375" style="2" customWidth="1"/>
    <col min="14" max="14" width="9.140625" style="1" customWidth="1"/>
    <col min="15" max="16384" width="9.140625" style="1"/>
  </cols>
  <sheetData>
    <row r="1" spans="1:13" s="4" customFormat="1" ht="12.75" customHeight="1">
      <c r="A1" s="5"/>
      <c r="B1" s="19" t="s">
        <v>0</v>
      </c>
      <c r="C1" s="20"/>
      <c r="D1" s="19"/>
      <c r="E1" s="19"/>
      <c r="F1" s="20"/>
      <c r="G1" s="19"/>
      <c r="H1" s="19"/>
      <c r="I1" s="20"/>
      <c r="J1" s="6"/>
      <c r="K1" s="6"/>
      <c r="L1" s="6"/>
      <c r="M1" s="6"/>
    </row>
    <row r="2" spans="1:13" s="4" customFormat="1" ht="12.75" customHeight="1">
      <c r="A2" s="5"/>
    </row>
    <row r="3" spans="1:13" ht="26.25" customHeight="1">
      <c r="A3" s="7" t="str">
        <f>""</f>
        <v/>
      </c>
      <c r="B3" s="7" t="str">
        <f>""</f>
        <v/>
      </c>
      <c r="C3" s="8" t="s">
        <v>2</v>
      </c>
      <c r="D3" s="9" t="s">
        <v>3</v>
      </c>
      <c r="E3" s="9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8</v>
      </c>
      <c r="M3" s="8" t="s">
        <v>11</v>
      </c>
    </row>
    <row r="4" spans="1:13" ht="12.75" customHeight="1">
      <c r="A4" s="4" t="s">
        <v>12</v>
      </c>
      <c r="B4" s="10" t="s">
        <v>13</v>
      </c>
      <c r="C4" s="11">
        <v>1273683.6938143</v>
      </c>
      <c r="D4" s="11"/>
      <c r="E4" s="11">
        <f t="shared" ref="E4:E25" si="0">C4+D4</f>
        <v>1273683.6938143</v>
      </c>
      <c r="F4" s="11">
        <v>1251895.58777329</v>
      </c>
      <c r="G4" s="11"/>
      <c r="H4" s="11">
        <f t="shared" ref="H4:H25" si="1">F4+G4</f>
        <v>1251895.58777329</v>
      </c>
      <c r="I4" s="11">
        <f t="shared" ref="I4:I25" si="2">H4-E4</f>
        <v>-21788.106041010004</v>
      </c>
      <c r="J4" s="11">
        <v>310510.93235879898</v>
      </c>
      <c r="K4" s="11">
        <v>310116.59444317198</v>
      </c>
      <c r="L4" s="11">
        <f t="shared" ref="L4:L25" si="3">K4-J4</f>
        <v>-394.3379156269948</v>
      </c>
      <c r="M4" s="12">
        <f t="shared" ref="M4:M25" si="4">I4+L4</f>
        <v>-22182.443956636998</v>
      </c>
    </row>
    <row r="5" spans="1:13" ht="12.75" customHeight="1">
      <c r="A5" s="4" t="s">
        <v>14</v>
      </c>
      <c r="B5" s="10" t="s">
        <v>15</v>
      </c>
      <c r="C5" s="11">
        <v>1564260.55255427</v>
      </c>
      <c r="D5" s="11">
        <v>15000</v>
      </c>
      <c r="E5" s="11">
        <f t="shared" si="0"/>
        <v>1579260.55255427</v>
      </c>
      <c r="F5" s="11">
        <v>1521341.59951255</v>
      </c>
      <c r="G5" s="11">
        <v>15000</v>
      </c>
      <c r="H5" s="11">
        <f t="shared" si="1"/>
        <v>1536341.59951255</v>
      </c>
      <c r="I5" s="11">
        <f t="shared" si="2"/>
        <v>-42918.953041719971</v>
      </c>
      <c r="J5" s="11">
        <v>571772.93166455696</v>
      </c>
      <c r="K5" s="11">
        <v>568821.47536617401</v>
      </c>
      <c r="L5" s="11">
        <f t="shared" si="3"/>
        <v>-2951.4562983829528</v>
      </c>
      <c r="M5" s="12">
        <f t="shared" si="4"/>
        <v>-45870.409340102924</v>
      </c>
    </row>
    <row r="6" spans="1:13" ht="12.75" customHeight="1">
      <c r="A6" s="4" t="s">
        <v>16</v>
      </c>
      <c r="B6" s="10" t="s">
        <v>17</v>
      </c>
      <c r="C6" s="11">
        <v>1870549.0153289801</v>
      </c>
      <c r="D6" s="11">
        <v>22500</v>
      </c>
      <c r="E6" s="11">
        <f t="shared" si="0"/>
        <v>1893049.0153289801</v>
      </c>
      <c r="F6" s="11">
        <v>1825169.62287431</v>
      </c>
      <c r="G6" s="11">
        <v>22500</v>
      </c>
      <c r="H6" s="11">
        <f t="shared" si="1"/>
        <v>1847669.62287431</v>
      </c>
      <c r="I6" s="11">
        <f t="shared" si="2"/>
        <v>-45379.392454670044</v>
      </c>
      <c r="J6" s="11">
        <v>823565.46927904105</v>
      </c>
      <c r="K6" s="11">
        <v>821782.94783791201</v>
      </c>
      <c r="L6" s="11">
        <f t="shared" si="3"/>
        <v>-1782.5214411290362</v>
      </c>
      <c r="M6" s="12">
        <f t="shared" si="4"/>
        <v>-47161.91389579908</v>
      </c>
    </row>
    <row r="7" spans="1:13" ht="12.75" customHeight="1">
      <c r="A7" s="4" t="s">
        <v>18</v>
      </c>
      <c r="B7" s="10" t="s">
        <v>19</v>
      </c>
      <c r="C7" s="11">
        <v>1314403.07150031</v>
      </c>
      <c r="D7" s="11"/>
      <c r="E7" s="11">
        <f t="shared" si="0"/>
        <v>1314403.07150031</v>
      </c>
      <c r="F7" s="11">
        <v>1299633.9821784301</v>
      </c>
      <c r="G7" s="11"/>
      <c r="H7" s="11">
        <f t="shared" si="1"/>
        <v>1299633.9821784301</v>
      </c>
      <c r="I7" s="11">
        <f t="shared" si="2"/>
        <v>-14769.089321879903</v>
      </c>
      <c r="J7" s="11">
        <v>406766.66116028198</v>
      </c>
      <c r="K7" s="11">
        <v>408246.62230463902</v>
      </c>
      <c r="L7" s="11">
        <f t="shared" si="3"/>
        <v>1479.9611443570466</v>
      </c>
      <c r="M7" s="12">
        <f t="shared" si="4"/>
        <v>-13289.128177522856</v>
      </c>
    </row>
    <row r="8" spans="1:13" ht="12.75" customHeight="1">
      <c r="A8" s="4" t="s">
        <v>20</v>
      </c>
      <c r="B8" s="10" t="s">
        <v>21</v>
      </c>
      <c r="C8" s="11">
        <v>1143511.24603809</v>
      </c>
      <c r="D8" s="11"/>
      <c r="E8" s="11">
        <f t="shared" si="0"/>
        <v>1143511.24603809</v>
      </c>
      <c r="F8" s="11">
        <v>1140325.4197860199</v>
      </c>
      <c r="G8" s="11"/>
      <c r="H8" s="11">
        <f t="shared" si="1"/>
        <v>1140325.4197860199</v>
      </c>
      <c r="I8" s="11">
        <f t="shared" si="2"/>
        <v>-3185.8262520700227</v>
      </c>
      <c r="J8" s="11">
        <v>371282.76843902998</v>
      </c>
      <c r="K8" s="11">
        <v>418600.52211946697</v>
      </c>
      <c r="L8" s="11">
        <f t="shared" si="3"/>
        <v>47317.753680436988</v>
      </c>
      <c r="M8" s="12">
        <f t="shared" si="4"/>
        <v>44131.927428366966</v>
      </c>
    </row>
    <row r="9" spans="1:13" ht="12.75" customHeight="1">
      <c r="A9" s="4" t="s">
        <v>22</v>
      </c>
      <c r="B9" s="10" t="s">
        <v>23</v>
      </c>
      <c r="C9" s="11">
        <v>4717195.4909736495</v>
      </c>
      <c r="D9" s="11"/>
      <c r="E9" s="11">
        <f t="shared" si="0"/>
        <v>4717195.4909736495</v>
      </c>
      <c r="F9" s="11">
        <v>4587778.8263639603</v>
      </c>
      <c r="G9" s="11"/>
      <c r="H9" s="11">
        <f t="shared" si="1"/>
        <v>4587778.8263639603</v>
      </c>
      <c r="I9" s="11">
        <f t="shared" si="2"/>
        <v>-129416.66460968927</v>
      </c>
      <c r="J9" s="11">
        <v>1474072.6490867999</v>
      </c>
      <c r="K9" s="11">
        <v>1464173.5238340599</v>
      </c>
      <c r="L9" s="11">
        <f t="shared" si="3"/>
        <v>-9899.125252739992</v>
      </c>
      <c r="M9" s="12">
        <f t="shared" si="4"/>
        <v>-139315.78986242926</v>
      </c>
    </row>
    <row r="10" spans="1:13" ht="12.75" hidden="1" customHeight="1">
      <c r="A10" s="4" t="s">
        <v>24</v>
      </c>
      <c r="B10" s="10" t="s">
        <v>25</v>
      </c>
      <c r="C10" s="11"/>
      <c r="D10" s="11"/>
      <c r="E10" s="11">
        <f t="shared" si="0"/>
        <v>0</v>
      </c>
      <c r="F10" s="11"/>
      <c r="G10" s="11"/>
      <c r="H10" s="11">
        <f t="shared" si="1"/>
        <v>0</v>
      </c>
      <c r="I10" s="11">
        <f t="shared" si="2"/>
        <v>0</v>
      </c>
      <c r="J10" s="11"/>
      <c r="K10" s="11"/>
      <c r="L10" s="11">
        <f t="shared" si="3"/>
        <v>0</v>
      </c>
      <c r="M10" s="12">
        <f t="shared" si="4"/>
        <v>0</v>
      </c>
    </row>
    <row r="11" spans="1:13" ht="12.75" customHeight="1">
      <c r="A11" s="4" t="s">
        <v>26</v>
      </c>
      <c r="B11" s="10" t="s">
        <v>27</v>
      </c>
      <c r="C11" s="11">
        <v>1684288.5811254401</v>
      </c>
      <c r="D11" s="11"/>
      <c r="E11" s="11">
        <f t="shared" si="0"/>
        <v>1684288.5811254401</v>
      </c>
      <c r="F11" s="11">
        <v>1645714.18266761</v>
      </c>
      <c r="G11" s="11"/>
      <c r="H11" s="11">
        <f t="shared" si="1"/>
        <v>1645714.18266761</v>
      </c>
      <c r="I11" s="11">
        <f t="shared" si="2"/>
        <v>-38574.398457830073</v>
      </c>
      <c r="J11" s="11">
        <v>608691.90798558702</v>
      </c>
      <c r="K11" s="11">
        <v>607012.21957129298</v>
      </c>
      <c r="L11" s="11">
        <f t="shared" si="3"/>
        <v>-1679.6884142940398</v>
      </c>
      <c r="M11" s="12">
        <f t="shared" si="4"/>
        <v>-40254.086872124113</v>
      </c>
    </row>
    <row r="12" spans="1:13" ht="12.75" customHeight="1">
      <c r="A12" s="4" t="s">
        <v>28</v>
      </c>
      <c r="B12" s="10" t="s">
        <v>29</v>
      </c>
      <c r="C12" s="11">
        <v>900990.03368994198</v>
      </c>
      <c r="D12" s="11"/>
      <c r="E12" s="11">
        <f t="shared" si="0"/>
        <v>900990.03368994198</v>
      </c>
      <c r="F12" s="11">
        <v>907839.41718323797</v>
      </c>
      <c r="G12" s="11"/>
      <c r="H12" s="11">
        <f t="shared" si="1"/>
        <v>907839.41718323797</v>
      </c>
      <c r="I12" s="11">
        <f t="shared" si="2"/>
        <v>6849.3834932959871</v>
      </c>
      <c r="J12" s="11">
        <v>395277.67012391001</v>
      </c>
      <c r="K12" s="11">
        <v>400149.25456847902</v>
      </c>
      <c r="L12" s="11">
        <f t="shared" si="3"/>
        <v>4871.5844445690163</v>
      </c>
      <c r="M12" s="12">
        <f t="shared" si="4"/>
        <v>11720.967937865003</v>
      </c>
    </row>
    <row r="13" spans="1:13" ht="12.75" customHeight="1">
      <c r="A13" s="4" t="s">
        <v>30</v>
      </c>
      <c r="B13" s="10" t="s">
        <v>31</v>
      </c>
      <c r="C13" s="11">
        <v>1627531.95658837</v>
      </c>
      <c r="D13" s="11"/>
      <c r="E13" s="11">
        <f t="shared" si="0"/>
        <v>1627531.95658837</v>
      </c>
      <c r="F13" s="11">
        <v>1584412.85470593</v>
      </c>
      <c r="G13" s="11"/>
      <c r="H13" s="11">
        <f t="shared" si="1"/>
        <v>1584412.85470593</v>
      </c>
      <c r="I13" s="11">
        <f t="shared" si="2"/>
        <v>-43119.101882440038</v>
      </c>
      <c r="J13" s="11">
        <v>575571.87753618904</v>
      </c>
      <c r="K13" s="11">
        <v>572730.575917918</v>
      </c>
      <c r="L13" s="11">
        <f t="shared" si="3"/>
        <v>-2841.3016182710417</v>
      </c>
      <c r="M13" s="12">
        <f t="shared" si="4"/>
        <v>-45960.40350071108</v>
      </c>
    </row>
    <row r="14" spans="1:13" ht="12.75" customHeight="1">
      <c r="A14" s="4" t="s">
        <v>32</v>
      </c>
      <c r="B14" s="10" t="s">
        <v>33</v>
      </c>
      <c r="C14" s="11">
        <v>1294625.5016749599</v>
      </c>
      <c r="D14" s="11"/>
      <c r="E14" s="11">
        <f t="shared" si="0"/>
        <v>1294625.5016749599</v>
      </c>
      <c r="F14" s="11">
        <v>1314339.2025176999</v>
      </c>
      <c r="G14" s="11"/>
      <c r="H14" s="11">
        <f t="shared" si="1"/>
        <v>1314339.2025176999</v>
      </c>
      <c r="I14" s="11">
        <f t="shared" si="2"/>
        <v>19713.700842740014</v>
      </c>
      <c r="J14" s="11">
        <v>498158.48574876698</v>
      </c>
      <c r="K14" s="11">
        <v>506851.60050500999</v>
      </c>
      <c r="L14" s="11">
        <f t="shared" si="3"/>
        <v>8693.1147562430124</v>
      </c>
      <c r="M14" s="12">
        <f t="shared" si="4"/>
        <v>28406.815598983027</v>
      </c>
    </row>
    <row r="15" spans="1:13" ht="12.75" customHeight="1">
      <c r="A15" s="4" t="s">
        <v>34</v>
      </c>
      <c r="B15" s="10" t="s">
        <v>35</v>
      </c>
      <c r="C15" s="11">
        <v>1110930.9387912699</v>
      </c>
      <c r="D15" s="11"/>
      <c r="E15" s="11">
        <f t="shared" si="0"/>
        <v>1110930.9387912699</v>
      </c>
      <c r="F15" s="11">
        <v>1090236.9854551801</v>
      </c>
      <c r="G15" s="11"/>
      <c r="H15" s="11">
        <f t="shared" si="1"/>
        <v>1090236.9854551801</v>
      </c>
      <c r="I15" s="11">
        <f t="shared" si="2"/>
        <v>-20693.953336089849</v>
      </c>
      <c r="J15" s="11">
        <v>393668.44935861399</v>
      </c>
      <c r="K15" s="11">
        <v>393478.189061179</v>
      </c>
      <c r="L15" s="11">
        <f t="shared" si="3"/>
        <v>-190.26029743498657</v>
      </c>
      <c r="M15" s="12">
        <f t="shared" si="4"/>
        <v>-20884.213633524836</v>
      </c>
    </row>
    <row r="16" spans="1:13" ht="12.75" customHeight="1">
      <c r="A16" s="4" t="s">
        <v>36</v>
      </c>
      <c r="B16" s="10" t="s">
        <v>37</v>
      </c>
      <c r="C16" s="11">
        <v>834716.88429268205</v>
      </c>
      <c r="D16" s="11"/>
      <c r="E16" s="11">
        <f t="shared" si="0"/>
        <v>834716.88429268205</v>
      </c>
      <c r="F16" s="11">
        <v>806614.428800361</v>
      </c>
      <c r="G16" s="11"/>
      <c r="H16" s="11">
        <f t="shared" si="1"/>
        <v>806614.428800361</v>
      </c>
      <c r="I16" s="11">
        <f t="shared" si="2"/>
        <v>-28102.455492321053</v>
      </c>
      <c r="J16" s="11">
        <v>239098.963421275</v>
      </c>
      <c r="K16" s="11">
        <v>236220.97091163299</v>
      </c>
      <c r="L16" s="11">
        <f t="shared" si="3"/>
        <v>-2877.9925096420047</v>
      </c>
      <c r="M16" s="12">
        <f t="shared" si="4"/>
        <v>-30980.448001963057</v>
      </c>
    </row>
    <row r="17" spans="1:13" ht="12.75" customHeight="1">
      <c r="A17" s="4" t="s">
        <v>38</v>
      </c>
      <c r="B17" s="10" t="s">
        <v>39</v>
      </c>
      <c r="C17" s="11">
        <v>1596380.0856343401</v>
      </c>
      <c r="D17" s="11"/>
      <c r="E17" s="11">
        <f t="shared" si="0"/>
        <v>1596380.0856343401</v>
      </c>
      <c r="F17" s="11">
        <v>1626303.10412357</v>
      </c>
      <c r="G17" s="11"/>
      <c r="H17" s="11">
        <f t="shared" si="1"/>
        <v>1626303.10412357</v>
      </c>
      <c r="I17" s="11">
        <f t="shared" si="2"/>
        <v>29923.018489229959</v>
      </c>
      <c r="J17" s="11">
        <v>741963.33242120896</v>
      </c>
      <c r="K17" s="11">
        <v>754315.20644452597</v>
      </c>
      <c r="L17" s="11">
        <f t="shared" si="3"/>
        <v>12351.87402331701</v>
      </c>
      <c r="M17" s="12">
        <f t="shared" si="4"/>
        <v>42274.892512546969</v>
      </c>
    </row>
    <row r="18" spans="1:13" ht="12.75" customHeight="1">
      <c r="A18" s="4" t="s">
        <v>40</v>
      </c>
      <c r="B18" s="10" t="s">
        <v>41</v>
      </c>
      <c r="C18" s="11">
        <v>3315764.5464324602</v>
      </c>
      <c r="D18" s="11"/>
      <c r="E18" s="11">
        <f t="shared" si="0"/>
        <v>3315764.5464324602</v>
      </c>
      <c r="F18" s="11">
        <v>3326222.69067619</v>
      </c>
      <c r="G18" s="11"/>
      <c r="H18" s="11">
        <f t="shared" si="1"/>
        <v>3326222.69067619</v>
      </c>
      <c r="I18" s="11">
        <f t="shared" si="2"/>
        <v>10458.144243729766</v>
      </c>
      <c r="J18" s="11">
        <v>1928417.6073711901</v>
      </c>
      <c r="K18" s="11">
        <v>1945806.61348431</v>
      </c>
      <c r="L18" s="11">
        <f t="shared" si="3"/>
        <v>17389.006113119889</v>
      </c>
      <c r="M18" s="12">
        <f t="shared" si="4"/>
        <v>27847.150356849656</v>
      </c>
    </row>
    <row r="19" spans="1:13" ht="12.75" customHeight="1">
      <c r="A19" s="4" t="s">
        <v>42</v>
      </c>
      <c r="B19" s="10" t="s">
        <v>43</v>
      </c>
      <c r="C19" s="11">
        <v>2432776.6695295498</v>
      </c>
      <c r="D19" s="11"/>
      <c r="E19" s="11">
        <f t="shared" si="0"/>
        <v>2432776.6695295498</v>
      </c>
      <c r="F19" s="11">
        <v>2385769.6404788299</v>
      </c>
      <c r="G19" s="11"/>
      <c r="H19" s="11">
        <f t="shared" si="1"/>
        <v>2385769.6404788299</v>
      </c>
      <c r="I19" s="11">
        <f t="shared" si="2"/>
        <v>-47007.029050719924</v>
      </c>
      <c r="J19" s="11">
        <v>1187011.14913135</v>
      </c>
      <c r="K19" s="11">
        <v>1187556.50360042</v>
      </c>
      <c r="L19" s="11">
        <f t="shared" si="3"/>
        <v>545.35446906997822</v>
      </c>
      <c r="M19" s="12">
        <f t="shared" si="4"/>
        <v>-46461.674581649946</v>
      </c>
    </row>
    <row r="20" spans="1:13" ht="12.75" customHeight="1">
      <c r="A20" s="4" t="s">
        <v>44</v>
      </c>
      <c r="B20" s="10" t="s">
        <v>45</v>
      </c>
      <c r="C20" s="11">
        <v>791787.037702256</v>
      </c>
      <c r="D20" s="11"/>
      <c r="E20" s="11">
        <f t="shared" si="0"/>
        <v>791787.037702256</v>
      </c>
      <c r="F20" s="11">
        <v>770356.123357162</v>
      </c>
      <c r="G20" s="11"/>
      <c r="H20" s="11">
        <f t="shared" si="1"/>
        <v>770356.123357162</v>
      </c>
      <c r="I20" s="11">
        <f t="shared" si="2"/>
        <v>-21430.914345094003</v>
      </c>
      <c r="J20" s="11">
        <v>278749.08219697198</v>
      </c>
      <c r="K20" s="11">
        <v>277271.11009327299</v>
      </c>
      <c r="L20" s="11">
        <f t="shared" si="3"/>
        <v>-1477.972103698994</v>
      </c>
      <c r="M20" s="12">
        <f t="shared" si="4"/>
        <v>-22908.886448792997</v>
      </c>
    </row>
    <row r="21" spans="1:13" ht="12.75" customHeight="1">
      <c r="A21" s="4" t="s">
        <v>46</v>
      </c>
      <c r="B21" s="10" t="s">
        <v>47</v>
      </c>
      <c r="C21" s="11">
        <v>1639905.98851435</v>
      </c>
      <c r="D21" s="11"/>
      <c r="E21" s="11">
        <f t="shared" si="0"/>
        <v>1639905.98851435</v>
      </c>
      <c r="F21" s="11">
        <v>1593752.2861635899</v>
      </c>
      <c r="G21" s="11"/>
      <c r="H21" s="11">
        <f t="shared" si="1"/>
        <v>1593752.2861635899</v>
      </c>
      <c r="I21" s="11">
        <f t="shared" si="2"/>
        <v>-46153.702350760112</v>
      </c>
      <c r="J21" s="11">
        <v>526920.36663828394</v>
      </c>
      <c r="K21" s="11">
        <v>523304.553015257</v>
      </c>
      <c r="L21" s="11">
        <f t="shared" si="3"/>
        <v>-3615.8136230269447</v>
      </c>
      <c r="M21" s="12">
        <f t="shared" si="4"/>
        <v>-49769.515973787056</v>
      </c>
    </row>
    <row r="22" spans="1:13" ht="12.75" customHeight="1">
      <c r="A22" s="4" t="s">
        <v>48</v>
      </c>
      <c r="B22" s="10" t="s">
        <v>49</v>
      </c>
      <c r="C22" s="11">
        <v>1377792.7071225301</v>
      </c>
      <c r="D22" s="11"/>
      <c r="E22" s="11">
        <f t="shared" si="0"/>
        <v>1377792.7071225301</v>
      </c>
      <c r="F22" s="11">
        <v>1366172.20506614</v>
      </c>
      <c r="G22" s="11"/>
      <c r="H22" s="11">
        <f t="shared" si="1"/>
        <v>1366172.20506614</v>
      </c>
      <c r="I22" s="11">
        <f t="shared" si="2"/>
        <v>-11620.502056390047</v>
      </c>
      <c r="J22" s="11">
        <v>750142.52475072898</v>
      </c>
      <c r="K22" s="11">
        <v>790636.45365274104</v>
      </c>
      <c r="L22" s="11">
        <f t="shared" si="3"/>
        <v>40493.928902012063</v>
      </c>
      <c r="M22" s="12">
        <f t="shared" si="4"/>
        <v>28873.426845622016</v>
      </c>
    </row>
    <row r="23" spans="1:13" ht="12.75" customHeight="1">
      <c r="A23" s="4" t="s">
        <v>50</v>
      </c>
      <c r="B23" s="10" t="s">
        <v>51</v>
      </c>
      <c r="C23" s="11">
        <v>603422.79744663194</v>
      </c>
      <c r="D23" s="11">
        <v>30000</v>
      </c>
      <c r="E23" s="11">
        <f t="shared" si="0"/>
        <v>633422.79744663194</v>
      </c>
      <c r="F23" s="11">
        <v>584848.547425356</v>
      </c>
      <c r="G23" s="11">
        <v>30000</v>
      </c>
      <c r="H23" s="11">
        <f t="shared" si="1"/>
        <v>614848.547425356</v>
      </c>
      <c r="I23" s="11">
        <f t="shared" si="2"/>
        <v>-18574.250021275948</v>
      </c>
      <c r="J23" s="11">
        <v>182509.68851904801</v>
      </c>
      <c r="K23" s="11">
        <v>180815.72651573399</v>
      </c>
      <c r="L23" s="11">
        <f t="shared" si="3"/>
        <v>-1693.9620033140236</v>
      </c>
      <c r="M23" s="12">
        <f t="shared" si="4"/>
        <v>-20268.212024589971</v>
      </c>
    </row>
    <row r="24" spans="1:13" ht="12.75" customHeight="1">
      <c r="A24" s="4" t="s">
        <v>52</v>
      </c>
      <c r="B24" s="10" t="s">
        <v>53</v>
      </c>
      <c r="C24" s="11">
        <v>735682.63530818804</v>
      </c>
      <c r="D24" s="11"/>
      <c r="E24" s="11">
        <f t="shared" si="0"/>
        <v>735682.63530818804</v>
      </c>
      <c r="F24" s="11">
        <v>723653.37129114696</v>
      </c>
      <c r="G24" s="11"/>
      <c r="H24" s="11">
        <f t="shared" si="1"/>
        <v>723653.37129114696</v>
      </c>
      <c r="I24" s="11">
        <f t="shared" si="2"/>
        <v>-12029.264017041074</v>
      </c>
      <c r="J24" s="11">
        <v>246456.09280835799</v>
      </c>
      <c r="K24" s="11">
        <v>246607.76675280801</v>
      </c>
      <c r="L24" s="11">
        <f t="shared" si="3"/>
        <v>151.67394445001264</v>
      </c>
      <c r="M24" s="12">
        <f t="shared" si="4"/>
        <v>-11877.590072591061</v>
      </c>
    </row>
    <row r="25" spans="1:13" ht="12.75" customHeight="1">
      <c r="A25" s="4" t="s">
        <v>54</v>
      </c>
      <c r="B25" s="10" t="s">
        <v>55</v>
      </c>
      <c r="C25" s="11">
        <v>635000</v>
      </c>
      <c r="D25" s="11"/>
      <c r="E25" s="11">
        <f t="shared" si="0"/>
        <v>635000</v>
      </c>
      <c r="F25" s="11">
        <v>635000</v>
      </c>
      <c r="G25" s="11"/>
      <c r="H25" s="11">
        <f t="shared" si="1"/>
        <v>635000</v>
      </c>
      <c r="I25" s="11">
        <f t="shared" si="2"/>
        <v>0</v>
      </c>
      <c r="J25" s="11"/>
      <c r="K25" s="11"/>
      <c r="L25" s="11">
        <f t="shared" si="3"/>
        <v>0</v>
      </c>
      <c r="M25" s="12">
        <f t="shared" si="4"/>
        <v>0</v>
      </c>
    </row>
    <row r="26" spans="1:13" ht="12.75" customHeight="1">
      <c r="A26" s="2" t="str">
        <f>""</f>
        <v/>
      </c>
      <c r="B26" s="13" t="str">
        <f>""</f>
        <v/>
      </c>
      <c r="C26" s="11" t="s">
        <v>1</v>
      </c>
      <c r="D26" s="11" t="s">
        <v>1</v>
      </c>
      <c r="E26" s="11" t="s">
        <v>1</v>
      </c>
      <c r="F26" s="11" t="s">
        <v>1</v>
      </c>
      <c r="G26" s="11" t="s">
        <v>1</v>
      </c>
      <c r="H26" s="11" t="s">
        <v>1</v>
      </c>
      <c r="I26" s="11" t="s">
        <v>1</v>
      </c>
      <c r="J26" s="11" t="s">
        <v>1</v>
      </c>
      <c r="K26" s="11" t="s">
        <v>1</v>
      </c>
      <c r="L26" s="11" t="s">
        <v>1</v>
      </c>
      <c r="M26" s="12" t="s">
        <v>1</v>
      </c>
    </row>
    <row r="27" spans="1:13" ht="12.75" customHeight="1">
      <c r="B27" s="14" t="s">
        <v>56</v>
      </c>
      <c r="C27" s="17">
        <f>SUM(C4:C25)</f>
        <v>32465199.43406257</v>
      </c>
      <c r="D27" s="17">
        <f>SUM(D4:D26)</f>
        <v>67500</v>
      </c>
      <c r="E27" s="17">
        <f>SUM(E4:E26)</f>
        <v>32532699.43406257</v>
      </c>
      <c r="F27" s="17">
        <f>SUM(F4:F25)</f>
        <v>31987380.078400563</v>
      </c>
      <c r="G27" s="17">
        <f>SUM(G4:G26)</f>
        <v>67500</v>
      </c>
      <c r="H27" s="17">
        <f>SUM(H4:H26)</f>
        <v>32054880.078400563</v>
      </c>
      <c r="I27" s="17">
        <f>SUM(I4:I25)</f>
        <v>-477819.3556620056</v>
      </c>
      <c r="J27" s="17">
        <f>SUM(J4:J25)</f>
        <v>12510608.609999988</v>
      </c>
      <c r="K27" s="17">
        <f>SUM(K4:K25)</f>
        <v>12614498.430000005</v>
      </c>
      <c r="L27" s="17">
        <f>SUM(L4:L25)</f>
        <v>103889.82000001401</v>
      </c>
      <c r="M27" s="18">
        <f>SUM(M4:M25)</f>
        <v>-373929.53566199169</v>
      </c>
    </row>
    <row r="28" spans="1:13" ht="12.75" customHeight="1">
      <c r="C28" s="15"/>
      <c r="D28" s="16"/>
      <c r="E28" s="16"/>
      <c r="F28" s="15"/>
      <c r="G28" s="16"/>
      <c r="H28" s="16"/>
      <c r="I28" s="15"/>
      <c r="J28" s="15"/>
      <c r="K28" s="15"/>
      <c r="L28" s="15"/>
      <c r="M28" s="15"/>
    </row>
  </sheetData>
  <mergeCells count="1">
    <mergeCell ref="B1:I1"/>
  </mergeCells>
  <pageMargins left="0.67708331346511841" right="0.67708331346511841" top="0.75" bottom="0.75" header="0" footer="0"/>
  <pageSetup paperSize="9" orientation="portrait" blackAndWhite="1" useFirstPageNumber="1" r:id="rId1"/>
  <ignoredErrors>
    <ignoredError sqref="E4:E27 C27:D27 H4:H26 I4:I27 L4:L27 K27 G27:H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C14906C2656904BAB788ECBC05848F0" ma:contentTypeVersion="68" ma:contentTypeDescription="Luo uusi asiakirja." ma:contentTypeScope="" ma:versionID="520384c862bf55fc7ebfff0e99c89e63">
  <xsd:schema xmlns:xsd="http://www.w3.org/2001/XMLSchema" xmlns:xs="http://www.w3.org/2001/XMLSchema" xmlns:p="http://schemas.microsoft.com/office/2006/metadata/properties" xmlns:ns1="http://schemas.microsoft.com/sharepoint/v3" xmlns:ns2="9a45a232-a03b-4f9a-a419-8436965ba62f" xmlns:ns3="bb9e154d-fff7-40d0-862e-4c8d19f316be" xmlns:ns4="b820b57f-6550-4feb-91b3-418dcea828e6" targetNamespace="http://schemas.microsoft.com/office/2006/metadata/properties" ma:root="true" ma:fieldsID="7bfb2c1f362a07399a8067880ddfea3d" ns1:_="" ns2:_="" ns3:_="" ns4:_="">
    <xsd:import namespace="http://schemas.microsoft.com/sharepoint/v3"/>
    <xsd:import namespace="9a45a232-a03b-4f9a-a419-8436965ba62f"/>
    <xsd:import namespace="bb9e154d-fff7-40d0-862e-4c8d19f316be"/>
    <xsd:import namespace="b820b57f-6550-4feb-91b3-418dcea828e6"/>
    <xsd:element name="properties">
      <xsd:complexType>
        <xsd:sequence>
          <xsd:element name="documentManagement">
            <xsd:complexType>
              <xsd:all>
                <xsd:element ref="ns4:Liittyy_x0020_tapahtumaan" minOccurs="0"/>
                <xsd:element ref="ns4:Asiakirjan_x0020_tyyppi" minOccurs="0"/>
                <xsd:element ref="ns4:TaxCatchAllLabel" minOccurs="0"/>
                <xsd:element ref="ns4:SivunTyyppi" minOccurs="0"/>
                <xsd:element ref="ns4:Liittyy_x0020_tapahtumaan_x003a_Alkamisaika" minOccurs="0"/>
                <xsd:element ref="ns4:n40fef7e1c52436396aa10ef7482784e" minOccurs="0"/>
                <xsd:element ref="ns4:TaxCatchAll" minOccurs="0"/>
                <xsd:element ref="ns1:PublishingStartDate" minOccurs="0"/>
                <xsd:element ref="ns1:PublishingExpirationDate" minOccurs="0"/>
                <xsd:element ref="ns4:m9be78ca01eb4bb1b0be362d4589aba3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4" nillable="true" ma:displayName="Ajoituksen alkamispäivämäärä" ma:description="Ajoituksen alkamispäivämäärä on julkaisuominaisuuden luoma sivustosarake. Sillä määritetään päivämäärä ja kellonaika, jolloin vierailijat näkevät sivuston ensimmäisen kerran." ma:hidden="true" ma:internalName="PublishingStartDate" ma:readOnly="false">
      <xsd:simpleType>
        <xsd:restriction base="dms:Unknown"/>
      </xsd:simpleType>
    </xsd:element>
    <xsd:element name="PublishingExpirationDate" ma:index="15" nillable="true" ma:displayName="Ajoituksen päättymispäivämäärä" ma:description="Ajoituksen päättymispäivämäärä on julkaisuominaisuuden luoma sivustosarake. Sillä määritetään päivämäärä ja kellonaika, jolloin vierailijat eivät enää näe tätä sivustoa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5a232-a03b-4f9a-a419-8436965ba62f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e154d-fff7-40d0-862e-4c8d19f316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0b57f-6550-4feb-91b3-418dcea828e6" elementFormDefault="qualified">
    <xsd:import namespace="http://schemas.microsoft.com/office/2006/documentManagement/types"/>
    <xsd:import namespace="http://schemas.microsoft.com/office/infopath/2007/PartnerControls"/>
    <xsd:element name="Liittyy_x0020_tapahtumaan" ma:index="4" nillable="true" ma:displayName="Liittyy tapahtumaan" ma:description="Sarake linkittää kohteen kalenterin tapahtumaan. Jätä tyhjäksi, jos kohde ei liity mihinkään tapahtumaan." ma:list="{4c052809-831c-4192-90d6-5d1a795a66ce}" ma:internalName="Liittyy_x0020_tapahtumaan" ma:readOnly="false" ma:showField="Title" ma:web="9a45a232-a03b-4f9a-a419-8436965ba62f">
      <xsd:simpleType>
        <xsd:restriction base="dms:Lookup"/>
      </xsd:simpleType>
    </xsd:element>
    <xsd:element name="Asiakirjan_x0020_tyyppi" ma:index="5" nillable="true" ma:displayName="Asiakirjan tyyppi" ma:default="Tavallinen" ma:format="Dropdown" ma:internalName="Asiakirjan_x0020_tyyppi" ma:readOnly="false">
      <xsd:simpleType>
        <xsd:restriction base="dms:Choice">
          <xsd:enumeration value="Tavallinen"/>
          <xsd:enumeration value="Asiakirjapohja"/>
          <xsd:enumeration value="Lomake"/>
        </xsd:restriction>
      </xsd:simpleType>
    </xsd:element>
    <xsd:element name="TaxCatchAllLabel" ma:index="6" nillable="true" ma:displayName="Luokituksen Kaikki-sarake1" ma:description="" ma:list="{fe42df30-a4bc-48e1-942c-320ddfd48384}" ma:internalName="TaxCatchAllLabel" ma:readOnly="true" ma:showField="CatchAllDataLabel" ma:web="b820b57f-6550-4feb-91b3-418dcea828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ivunTyyppi" ma:index="7" nillable="true" ma:displayName="Sivun tyyppi" ma:default="Tavallinen" ma:format="Dropdown" ma:internalName="SivunTyyppi" ma:readOnly="false">
      <xsd:simpleType>
        <xsd:restriction base="dms:Choice">
          <xsd:enumeration value="Tavallinen"/>
          <xsd:enumeration value="Kanoninen"/>
          <xsd:enumeration value="Muu"/>
        </xsd:restriction>
      </xsd:simpleType>
    </xsd:element>
    <xsd:element name="Liittyy_x0020_tapahtumaan_x003a_Alkamisaika" ma:index="8" nillable="true" ma:displayName="Liittyy tapahtumaan:Alkamisaika" ma:list="{4c052809-831c-4192-90d6-5d1a795a66ce}" ma:internalName="Liittyy_x0020_tapahtumaan_x003A_Alkamisaika" ma:readOnly="true" ma:showField="EventDate" ma:web="9a45a232-a03b-4f9a-a419-8436965ba62f">
      <xsd:simpleType>
        <xsd:restriction base="dms:Lookup"/>
      </xsd:simpleType>
    </xsd:element>
    <xsd:element name="n40fef7e1c52436396aa10ef7482784e" ma:index="10" nillable="true" ma:taxonomy="true" ma:internalName="n40fef7e1c52436396aa10ef7482784e" ma:taxonomyFieldName="Yhteis_x00f6_" ma:displayName="Yhteisö" ma:readOnly="false" ma:fieldId="{740fef7e-1c52-4363-96aa-10ef7482784e}" ma:taxonomyMulti="true" ma:sspId="e63a637d-0aac-4958-a5cd-de682de1c746" ma:termSetId="a7f1ac93-07c3-463e-8889-9bf3e35ac4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fe42df30-a4bc-48e1-942c-320ddfd48384}" ma:internalName="TaxCatchAll" ma:readOnly="false" ma:showField="CatchAllData" ma:web="b820b57f-6550-4feb-91b3-418dcea828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9be78ca01eb4bb1b0be362d4589aba3" ma:index="16" nillable="true" ma:displayName="Asia_0" ma:hidden="true" ma:internalName="m9be78ca01eb4bb1b0be362d4589aba3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Sisältölaji"/>
        <xsd:element ref="dc:title" minOccurs="0" maxOccurs="1" ma:index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40fef7e1c52436396aa10ef7482784e xmlns="b820b57f-6550-4feb-91b3-418dcea828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Taloustoimisto</TermName>
          <TermId xmlns="http://schemas.microsoft.com/office/infopath/2007/PartnerControls">1f120011-e2e2-49dd-a996-596df62f4840</TermId>
        </TermInfo>
      </Terms>
    </n40fef7e1c52436396aa10ef7482784e>
    <Asiakirjan_x0020_tyyppi xmlns="b820b57f-6550-4feb-91b3-418dcea828e6" xsi:nil="true"/>
    <PublishingStartDate xmlns="http://schemas.microsoft.com/sharepoint/v3" xsi:nil="true"/>
    <TaxCatchAll xmlns="b820b57f-6550-4feb-91b3-418dcea828e6">
      <Value>85</Value>
      <Value>297</Value>
    </TaxCatchAll>
    <Liittyy_x0020_tapahtumaan xmlns="b820b57f-6550-4feb-91b3-418dcea828e6" xsi:nil="true"/>
    <PublishingExpirationDate xmlns="http://schemas.microsoft.com/sharepoint/v3" xsi:nil="true"/>
    <SivunTyyppi xmlns="b820b57f-6550-4feb-91b3-418dcea828e6" xsi:nil="true"/>
    <m9be78ca01eb4bb1b0be362d4589aba3 xmlns="b820b57f-6550-4feb-91b3-418dcea828e6">Talousarvio|21ad917b-6abf-41a6-a3a2-d199ab42669f</m9be78ca01eb4bb1b0be362d4589aba3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3DEEC8-3EF7-4F95-BB16-F746C2AA60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a45a232-a03b-4f9a-a419-8436965ba62f"/>
    <ds:schemaRef ds:uri="bb9e154d-fff7-40d0-862e-4c8d19f316be"/>
    <ds:schemaRef ds:uri="b820b57f-6550-4feb-91b3-418dcea828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382343-0014-4FD1-8B9B-DB68183AA2A3}">
  <ds:schemaRefs>
    <ds:schemaRef ds:uri="http://schemas.microsoft.com/office/2006/metadata/properties"/>
    <ds:schemaRef ds:uri="http://schemas.microsoft.com/office/infopath/2007/PartnerControls"/>
    <ds:schemaRef ds:uri="b820b57f-6550-4feb-91b3-418dcea828e6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19EE877-8022-49D8-B307-422D0D3157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MARA</vt:lpstr>
      <vt:lpstr>MARA!APU</vt:lpstr>
      <vt:lpstr>MARA!MARA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Naatus Rebekka</cp:lastModifiedBy>
  <dcterms:modified xsi:type="dcterms:W3CDTF">2021-09-03T08:11:38Z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0x0101003C14906C2656904BAB788ECBC05848F0</vt:lpwstr>
  </property>
  <property fmtid="{D5CDD505-2E9C-101B-9397-08002B2CF9AE}" pid="3" name="Yhteisö">
    <vt:lpwstr>85;#Taloustoimisto|1f120011-e2e2-49dd-a996-596df62f4840</vt:lpwstr>
  </property>
  <property fmtid="{D5CDD505-2E9C-101B-9397-08002B2CF9AE}" pid="4" name="Asia">
    <vt:lpwstr>297;#Talousarvio|21ad917b-6abf-41a6-a3a2-d199ab42669f</vt:lpwstr>
  </property>
  <property fmtid="{D5CDD505-2E9C-101B-9397-08002B2CF9AE}" pid="5" name="BackOfficeType">
    <vt:lpwstr>growBusiness Solutions</vt:lpwstr>
  </property>
  <property fmtid="{D5CDD505-2E9C-101B-9397-08002B2CF9AE}" pid="6" name="Server">
    <vt:lpwstr>es1d360prod2</vt:lpwstr>
  </property>
  <property fmtid="{D5CDD505-2E9C-101B-9397-08002B2CF9AE}" pid="7" name="Dummy1">
    <vt:lpwstr>off</vt:lpwstr>
  </property>
  <property fmtid="{D5CDD505-2E9C-101B-9397-08002B2CF9AE}" pid="8" name="Dummy2">
    <vt:lpwstr>off</vt:lpwstr>
  </property>
  <property fmtid="{D5CDD505-2E9C-101B-9397-08002B2CF9AE}" pid="9" name="Dummy3">
    <vt:lpwstr>off</vt:lpwstr>
  </property>
  <property fmtid="{D5CDD505-2E9C-101B-9397-08002B2CF9AE}" pid="10" name="Dummy4">
    <vt:lpwstr>off</vt:lpwstr>
  </property>
  <property fmtid="{D5CDD505-2E9C-101B-9397-08002B2CF9AE}" pid="11" name="Protocol">
    <vt:lpwstr>off</vt:lpwstr>
  </property>
  <property fmtid="{D5CDD505-2E9C-101B-9397-08002B2CF9AE}" pid="12" name="Site">
    <vt:lpwstr>/locator.aspx</vt:lpwstr>
  </property>
  <property fmtid="{D5CDD505-2E9C-101B-9397-08002B2CF9AE}" pid="13" name="FileID">
    <vt:lpwstr>368617</vt:lpwstr>
  </property>
  <property fmtid="{D5CDD505-2E9C-101B-9397-08002B2CF9AE}" pid="14" name="VerID">
    <vt:lpwstr>0</vt:lpwstr>
  </property>
  <property fmtid="{D5CDD505-2E9C-101B-9397-08002B2CF9AE}" pid="15" name="FilePath">
    <vt:lpwstr>\\ES1D360PROD2\360users\work\resurssi\za044030</vt:lpwstr>
  </property>
  <property fmtid="{D5CDD505-2E9C-101B-9397-08002B2CF9AE}" pid="16" name="FileName">
    <vt:lpwstr>196_2021_14 Kehys yht 368617_283026_0.XLSX</vt:lpwstr>
  </property>
  <property fmtid="{D5CDD505-2E9C-101B-9397-08002B2CF9AE}" pid="17" name="FullFileName">
    <vt:lpwstr>\\ES1D360PROD2\360users\work\resurssi\za044030\196_2021_14 Kehys yht 368617_283026_0.XLSX</vt:lpwstr>
  </property>
</Properties>
</file>