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K-talousosa" sheetId="1" r:id="rId1"/>
  </sheets>
  <definedNames>
    <definedName name="_xlnm.Print_Area" localSheetId="0">'K-talousosa'!$B$1:$I$38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<sst xmlns="http://schemas.openxmlformats.org/spreadsheetml/2006/main" count="27" uniqueCount="27">
  <si>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</si>
  <si>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</si>
  <si>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</si>
  <si>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</si>
  <si>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</si>
  <si>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</si>
  <si>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</si>
  <si>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</si>
  <si>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</si>
  <si>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</si>
  <si>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</si>
  <si>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</si>
  <si>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</si>
  <si>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</si>
  <si>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</si>
  <si>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</si>
  <si>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</si>
  <si>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t>Ehdotettu
ta-muutos</t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</si>
  <si>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</si>
  <si>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</si>
  <si>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</si>
  <si>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</si>
  <si>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</si>
  <si>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</si>
  <si>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TALOUSARVION 2021 1.muutos</t>
  </si>
  <si>
    <t>TA 2021</t>
  </si>
  <si>
    <t>Muutettu
talousarvio
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</si>
</sst>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13" fillId="0" borderId="13" xfId="53" applyFont="1" applyBorder="1" applyAlignment="1">
      <alignment horizontal="center" vertical="center" wrapText="1"/>
    </xf>
    <xf numFmtId="9" fontId="3" fillId="0" borderId="10" xfId="53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GridLines="0" showZeros="0" tabSelected="1" zoomScalePageLayoutView="0" workbookViewId="0" topLeftCell="A1">
      <selection activeCell="E38" sqref="E38"/>
    </sheetView>
  </sheetViews>
  <sheetFormatPr defaultColWidth="9.140625" defaultRowHeight="12.75"/>
  <cols>
    <col min="1" max="2" width="2.57421875" style="0" customWidth="1"/>
    <col min="3" max="3" width="5.57421875" style="0" customWidth="1"/>
    <col min="4" max="4" width="27.140625" style="0" customWidth="1"/>
    <col min="5" max="5" width="15.57421875" style="0" customWidth="1"/>
    <col min="6" max="6" width="15.57421875" style="8" customWidth="1"/>
    <col min="7" max="7" width="15.57421875" style="0" customWidth="1"/>
    <col min="8" max="8" width="0" style="0" hidden="1" customWidth="1"/>
    <col min="9" max="9" width="2.57421875" style="0" customWidth="1"/>
    <col min="11" max="13" width="15.57421875" style="12" customWidth="1"/>
    <col min="14" max="14" width="10.57421875" style="12" bestFit="1" customWidth="1"/>
    <col min="15" max="15" width="10.57421875" style="0" bestFit="1" customWidth="1"/>
  </cols>
  <sheetData>
    <row r="1" spans="6:14" s="18" customFormat="1" ht="12.75">
      <c r="F1" s="45"/>
      <c r="K1" s="22"/>
      <c r="L1" s="22"/>
      <c r="M1" s="22"/>
      <c r="N1" s="22"/>
    </row>
    <row r="2" spans="2:14" s="18" customFormat="1" ht="12.75">
      <c r="B2" s="46"/>
      <c r="C2" s="47"/>
      <c r="D2" s="47"/>
      <c r="E2" s="47"/>
      <c r="F2" s="48"/>
      <c r="G2" s="47"/>
      <c r="H2" s="47"/>
      <c r="I2" s="49"/>
      <c r="K2" s="22"/>
      <c r="L2" s="22"/>
      <c r="M2" s="22"/>
      <c r="N2" s="22"/>
    </row>
    <row r="3" spans="2:14" s="1" customFormat="1" ht="19.5" customHeight="1">
      <c r="B3" s="2"/>
      <c r="C3" s="3" t="s">
        <v>0</v>
      </c>
      <c r="D3" s="4"/>
      <c r="E3" s="5"/>
      <c r="F3" s="9"/>
      <c r="G3" s="4"/>
      <c r="H3" s="5"/>
      <c r="I3" s="10"/>
      <c r="K3" s="13"/>
      <c r="L3" s="13"/>
      <c r="M3" s="13"/>
      <c r="N3" s="13"/>
    </row>
    <row r="4" spans="2:14" s="1" customFormat="1" ht="19.5" customHeight="1">
      <c r="B4" s="2"/>
      <c r="C4" s="3" t="s">
        <v>24</v>
      </c>
      <c r="D4" s="4"/>
      <c r="E4" s="5"/>
      <c r="F4" s="9"/>
      <c r="G4" s="5"/>
      <c r="H4" s="5"/>
      <c r="I4" s="10"/>
      <c r="K4" s="13"/>
      <c r="L4" s="13"/>
      <c r="M4" s="13"/>
      <c r="N4" s="13"/>
    </row>
    <row r="5" spans="2:14" s="1" customFormat="1" ht="12" customHeight="1" thickBot="1">
      <c r="B5" s="2"/>
      <c r="C5" s="17" t="s">
        <v>15</v>
      </c>
      <c r="D5" s="4"/>
      <c r="E5" s="5"/>
      <c r="F5" s="9"/>
      <c r="G5" s="5"/>
      <c r="H5" s="5"/>
      <c r="I5" s="10"/>
      <c r="K5" s="13"/>
      <c r="L5" s="13"/>
      <c r="M5" s="13"/>
      <c r="N5" s="13"/>
    </row>
    <row r="6" spans="2:14" s="6" customFormat="1" ht="45.75" customHeight="1">
      <c r="B6" s="7"/>
      <c r="C6" s="5"/>
      <c r="D6" s="5"/>
      <c r="E6" s="93" t="s">
        <v>25</v>
      </c>
      <c r="F6" s="69" t="s">
        <v>17</v>
      </c>
      <c r="G6" s="76" t="s">
        <v>26</v>
      </c>
      <c r="H6" s="16"/>
      <c r="I6" s="11"/>
      <c r="K6" s="22"/>
      <c r="L6" s="14"/>
      <c r="M6" s="14"/>
      <c r="N6" s="14"/>
    </row>
    <row r="7" spans="2:14" s="18" customFormat="1" ht="12.75">
      <c r="B7" s="23"/>
      <c r="C7" s="24"/>
      <c r="D7" s="25"/>
      <c r="E7" s="94"/>
      <c r="F7" s="70"/>
      <c r="G7" s="77"/>
      <c r="H7" s="20"/>
      <c r="I7" s="21"/>
      <c r="K7" s="22"/>
      <c r="L7" s="22"/>
      <c r="M7" s="22"/>
      <c r="N7" s="22"/>
    </row>
    <row r="8" spans="2:14" s="18" customFormat="1" ht="15">
      <c r="B8" s="23"/>
      <c r="C8" s="26" t="s">
        <v>1</v>
      </c>
      <c r="D8" s="25"/>
      <c r="E8" s="94"/>
      <c r="F8" s="70"/>
      <c r="G8" s="77"/>
      <c r="H8" s="20"/>
      <c r="I8" s="21"/>
      <c r="K8" s="22"/>
      <c r="L8" s="22"/>
      <c r="M8" s="22"/>
      <c r="N8" s="22"/>
    </row>
    <row r="9" spans="2:14" s="18" customFormat="1" ht="4.5" customHeight="1">
      <c r="B9" s="23"/>
      <c r="C9" s="24"/>
      <c r="D9" s="25"/>
      <c r="E9" s="94"/>
      <c r="F9" s="70"/>
      <c r="G9" s="77"/>
      <c r="H9" s="20"/>
      <c r="I9" s="21"/>
      <c r="K9" s="22"/>
      <c r="L9" s="22"/>
      <c r="M9" s="22"/>
      <c r="N9" s="22"/>
    </row>
    <row r="10" spans="2:14" s="18" customFormat="1" ht="12.75">
      <c r="B10" s="23"/>
      <c r="C10" s="24" t="s">
        <v>16</v>
      </c>
      <c r="D10" s="25"/>
      <c r="E10" s="94">
        <f>SUM(E11:E15)</f>
        <v>-87222.212</v>
      </c>
      <c r="F10" s="71">
        <f>SUM(F11:F15)</f>
        <v>-557.66</v>
      </c>
      <c r="G10" s="77">
        <f>SUM(G11:G15)</f>
        <v>-87779.87199999999</v>
      </c>
      <c r="H10" s="20"/>
      <c r="I10" s="21"/>
      <c r="K10" s="50"/>
      <c r="L10" s="50"/>
      <c r="M10" s="29">
        <f>SUM(K10:L10)</f>
        <v>0</v>
      </c>
      <c r="N10" s="51">
        <f>M10/5.94573</f>
        <v>0</v>
      </c>
    </row>
    <row r="11" spans="2:15" s="18" customFormat="1" ht="12.75">
      <c r="B11" s="23"/>
      <c r="C11" s="19" t="s">
        <v>23</v>
      </c>
      <c r="D11" s="27"/>
      <c r="E11" s="95">
        <v>-9309.08</v>
      </c>
      <c r="F11" s="72">
        <v>-157.66</v>
      </c>
      <c r="G11" s="78">
        <f>+E11+F11</f>
        <v>-9466.74</v>
      </c>
      <c r="H11" s="20"/>
      <c r="I11" s="21"/>
      <c r="K11" s="22"/>
      <c r="L11" s="52"/>
      <c r="M11" s="22">
        <f>SUM(K11:L11)</f>
        <v>0</v>
      </c>
      <c r="N11" s="51">
        <f>M11/5.94573</f>
        <v>0</v>
      </c>
      <c r="O11" s="22"/>
    </row>
    <row r="12" spans="2:15" s="18" customFormat="1" ht="12.75">
      <c r="B12" s="23"/>
      <c r="C12" s="19" t="s">
        <v>18</v>
      </c>
      <c r="D12" s="27"/>
      <c r="E12" s="95">
        <v>-47520.199</v>
      </c>
      <c r="F12" s="89"/>
      <c r="G12" s="78">
        <f>+E12+F12</f>
        <v>-47520.199</v>
      </c>
      <c r="H12" s="20"/>
      <c r="I12" s="21"/>
      <c r="K12" s="22"/>
      <c r="L12" s="52"/>
      <c r="M12" s="22">
        <f>SUM(K12:L12)</f>
        <v>0</v>
      </c>
      <c r="N12" s="51">
        <f>M12/5.94573</f>
        <v>0</v>
      </c>
      <c r="O12" s="22"/>
    </row>
    <row r="13" spans="2:15" s="18" customFormat="1" ht="12.75">
      <c r="B13" s="23"/>
      <c r="C13" s="19" t="s">
        <v>19</v>
      </c>
      <c r="D13" s="27"/>
      <c r="E13" s="95">
        <v>-21461.033</v>
      </c>
      <c r="F13" s="72">
        <v>-400</v>
      </c>
      <c r="G13" s="78">
        <f>+E13+F13</f>
        <v>-21861.033</v>
      </c>
      <c r="H13" s="20"/>
      <c r="I13" s="21"/>
      <c r="K13" s="22"/>
      <c r="L13" s="52"/>
      <c r="M13" s="22">
        <f>SUM(K13:L13)</f>
        <v>0</v>
      </c>
      <c r="N13" s="51">
        <f>M13/5.94573</f>
        <v>0</v>
      </c>
      <c r="O13" s="22"/>
    </row>
    <row r="14" spans="2:15" s="18" customFormat="1" ht="12.75">
      <c r="B14" s="23"/>
      <c r="C14" s="19" t="s">
        <v>20</v>
      </c>
      <c r="D14" s="27"/>
      <c r="E14" s="95">
        <v>-4812.65</v>
      </c>
      <c r="F14" s="72"/>
      <c r="G14" s="78">
        <f>+E14+F14</f>
        <v>-4812.65</v>
      </c>
      <c r="H14" s="20"/>
      <c r="I14" s="21"/>
      <c r="K14" s="22"/>
      <c r="L14" s="52"/>
      <c r="M14" s="22">
        <f>SUM(K14:L14)</f>
        <v>0</v>
      </c>
      <c r="N14" s="51">
        <f>M14/5.94573</f>
        <v>0</v>
      </c>
      <c r="O14" s="22"/>
    </row>
    <row r="15" spans="2:15" s="18" customFormat="1" ht="12.75">
      <c r="B15" s="23"/>
      <c r="C15" s="53" t="s">
        <v>21</v>
      </c>
      <c r="D15" s="27"/>
      <c r="E15" s="95">
        <v>-4119.25</v>
      </c>
      <c r="F15" s="72"/>
      <c r="G15" s="78">
        <f>+E15+F15</f>
        <v>-4119.25</v>
      </c>
      <c r="H15" s="20"/>
      <c r="I15" s="21"/>
      <c r="K15" s="32"/>
      <c r="L15" s="54"/>
      <c r="M15" s="22"/>
      <c r="N15" s="51"/>
      <c r="O15" s="22"/>
    </row>
    <row r="16" spans="2:15" s="18" customFormat="1" ht="9.75" customHeight="1">
      <c r="B16" s="23"/>
      <c r="C16" s="28"/>
      <c r="D16" s="27"/>
      <c r="E16" s="95"/>
      <c r="F16" s="72"/>
      <c r="G16" s="78"/>
      <c r="H16" s="20"/>
      <c r="I16" s="21"/>
      <c r="K16" s="22"/>
      <c r="L16" s="54"/>
      <c r="M16" s="22"/>
      <c r="N16" s="51"/>
      <c r="O16" s="22"/>
    </row>
    <row r="17" spans="2:15" s="18" customFormat="1" ht="9.75" customHeight="1" thickBot="1">
      <c r="B17" s="23"/>
      <c r="C17" s="28"/>
      <c r="D17" s="27"/>
      <c r="E17" s="95"/>
      <c r="F17" s="72"/>
      <c r="G17" s="78"/>
      <c r="H17" s="20"/>
      <c r="I17" s="21"/>
      <c r="K17" s="22"/>
      <c r="L17" s="54"/>
      <c r="M17" s="22"/>
      <c r="N17" s="51"/>
      <c r="O17" s="22"/>
    </row>
    <row r="18" spans="2:14" s="44" customFormat="1" ht="18.75" customHeight="1" thickBot="1">
      <c r="B18" s="85"/>
      <c r="C18" s="84" t="s">
        <v>22</v>
      </c>
      <c r="D18" s="86"/>
      <c r="E18" s="92">
        <f>SUM(E11:E15)</f>
        <v>-87222.212</v>
      </c>
      <c r="F18" s="92">
        <f>SUM(F11:F15)</f>
        <v>-557.66</v>
      </c>
      <c r="G18" s="88">
        <f>SUM(G11:G15)</f>
        <v>-87779.87199999999</v>
      </c>
      <c r="H18" s="19"/>
      <c r="I18" s="87"/>
      <c r="K18" s="30"/>
      <c r="L18" s="56"/>
      <c r="M18" s="30"/>
      <c r="N18" s="30"/>
    </row>
    <row r="19" spans="2:14" s="18" customFormat="1" ht="21.75" customHeight="1">
      <c r="B19" s="23"/>
      <c r="C19" s="31" t="s">
        <v>2</v>
      </c>
      <c r="D19" s="27"/>
      <c r="E19" s="96"/>
      <c r="F19" s="73"/>
      <c r="G19" s="79"/>
      <c r="H19" s="20"/>
      <c r="I19" s="21"/>
      <c r="K19" s="22"/>
      <c r="L19" s="52"/>
      <c r="M19" s="22"/>
      <c r="N19" s="22"/>
    </row>
    <row r="20" spans="2:14" s="18" customFormat="1" ht="4.5" customHeight="1">
      <c r="B20" s="23"/>
      <c r="C20" s="24"/>
      <c r="D20" s="25"/>
      <c r="E20" s="94"/>
      <c r="F20" s="74"/>
      <c r="G20" s="77"/>
      <c r="H20" s="20"/>
      <c r="I20" s="21"/>
      <c r="K20" s="22"/>
      <c r="L20" s="22"/>
      <c r="M20" s="22"/>
      <c r="N20" s="22"/>
    </row>
    <row r="21" spans="2:14" s="18" customFormat="1" ht="12">
      <c r="B21" s="23"/>
      <c r="C21" s="28" t="s">
        <v>3</v>
      </c>
      <c r="D21" s="27"/>
      <c r="E21" s="96">
        <v>35056.652</v>
      </c>
      <c r="F21" s="73">
        <v>0</v>
      </c>
      <c r="G21" s="79">
        <f>+E21+F21</f>
        <v>35056.652</v>
      </c>
      <c r="H21" s="20"/>
      <c r="I21" s="21"/>
      <c r="K21" s="22"/>
      <c r="L21" s="52"/>
      <c r="M21" s="22"/>
      <c r="N21" s="22"/>
    </row>
    <row r="22" spans="2:14" s="18" customFormat="1" ht="12">
      <c r="B22" s="23"/>
      <c r="C22" s="39" t="s">
        <v>4</v>
      </c>
      <c r="D22" s="25"/>
      <c r="E22" s="96">
        <v>-122278.866</v>
      </c>
      <c r="F22" s="75">
        <f>+F10</f>
        <v>-557.66</v>
      </c>
      <c r="G22" s="80">
        <f>+E22+F22</f>
        <v>-122836.526</v>
      </c>
      <c r="H22" s="20"/>
      <c r="I22" s="21"/>
      <c r="K22" s="22"/>
      <c r="L22" s="22"/>
      <c r="M22" s="22"/>
      <c r="N22" s="22"/>
    </row>
    <row r="23" spans="2:15" s="38" customFormat="1" ht="15">
      <c r="B23" s="33"/>
      <c r="C23" s="34" t="s">
        <v>7</v>
      </c>
      <c r="D23" s="4"/>
      <c r="E23" s="35">
        <f>+E21+E22</f>
        <v>-87222.21399999999</v>
      </c>
      <c r="F23" s="57">
        <f>SUM(F21:F22)</f>
        <v>-557.66</v>
      </c>
      <c r="G23" s="81">
        <f>+G21+G22</f>
        <v>-87779.874</v>
      </c>
      <c r="H23" s="4"/>
      <c r="I23" s="15"/>
      <c r="K23" s="22"/>
      <c r="L23" s="37"/>
      <c r="M23" s="37"/>
      <c r="N23" s="37"/>
      <c r="O23" s="58"/>
    </row>
    <row r="24" spans="2:14" s="18" customFormat="1" ht="12">
      <c r="B24" s="23"/>
      <c r="C24" s="27"/>
      <c r="D24" s="27"/>
      <c r="E24" s="96"/>
      <c r="F24" s="73"/>
      <c r="G24" s="79"/>
      <c r="H24" s="20"/>
      <c r="I24" s="21"/>
      <c r="K24" s="22"/>
      <c r="L24" s="22"/>
      <c r="M24" s="22"/>
      <c r="N24" s="22"/>
    </row>
    <row r="25" spans="2:14" s="18" customFormat="1" ht="12">
      <c r="B25" s="23"/>
      <c r="C25" s="28" t="s">
        <v>5</v>
      </c>
      <c r="D25" s="27"/>
      <c r="E25" s="95">
        <v>78100</v>
      </c>
      <c r="F25" s="89"/>
      <c r="G25" s="78">
        <f>+E25+F25</f>
        <v>78100</v>
      </c>
      <c r="H25" s="20"/>
      <c r="I25" s="21"/>
      <c r="K25" s="22"/>
      <c r="L25" s="22"/>
      <c r="M25" s="22"/>
      <c r="N25" s="22"/>
    </row>
    <row r="26" spans="2:14" s="18" customFormat="1" ht="12">
      <c r="B26" s="23"/>
      <c r="C26" s="28" t="s">
        <v>8</v>
      </c>
      <c r="D26" s="27"/>
      <c r="E26" s="95">
        <v>12700</v>
      </c>
      <c r="F26" s="89"/>
      <c r="G26" s="78">
        <f>+E26+F26</f>
        <v>12700</v>
      </c>
      <c r="H26" s="20"/>
      <c r="I26" s="21"/>
      <c r="K26" s="22"/>
      <c r="L26" s="22"/>
      <c r="M26" s="22"/>
      <c r="N26" s="22"/>
    </row>
    <row r="27" spans="2:14" s="18" customFormat="1" ht="12">
      <c r="B27" s="23"/>
      <c r="C27" s="28" t="s">
        <v>6</v>
      </c>
      <c r="D27" s="27"/>
      <c r="E27" s="95">
        <f>+-1468.329-9281</f>
        <v>-10749.329</v>
      </c>
      <c r="F27" s="89"/>
      <c r="G27" s="78">
        <f>+E27+F27</f>
        <v>-10749.329</v>
      </c>
      <c r="H27" s="20"/>
      <c r="I27" s="21"/>
      <c r="K27" s="22"/>
      <c r="L27" s="22"/>
      <c r="M27" s="22"/>
      <c r="N27" s="22"/>
    </row>
    <row r="28" spans="2:14" s="18" customFormat="1" ht="12">
      <c r="B28" s="23"/>
      <c r="C28" s="39" t="s">
        <v>9</v>
      </c>
      <c r="D28" s="25"/>
      <c r="E28" s="95">
        <v>8500</v>
      </c>
      <c r="F28" s="90"/>
      <c r="G28" s="82">
        <f>+E28+F28</f>
        <v>8500</v>
      </c>
      <c r="H28" s="20"/>
      <c r="I28" s="21"/>
      <c r="K28" s="22"/>
      <c r="L28" s="22"/>
      <c r="M28" s="22"/>
      <c r="N28" s="22"/>
    </row>
    <row r="29" spans="2:14" s="38" customFormat="1" ht="15">
      <c r="B29" s="33"/>
      <c r="C29" s="34" t="s">
        <v>10</v>
      </c>
      <c r="D29" s="4"/>
      <c r="E29" s="35">
        <f>SUM(E23:E28)</f>
        <v>1328.4570000000076</v>
      </c>
      <c r="F29" s="36">
        <f>SUM(F23:F28)</f>
        <v>-557.66</v>
      </c>
      <c r="G29" s="81">
        <f>SUM(G23:G28)</f>
        <v>770.7970000000041</v>
      </c>
      <c r="H29" s="4"/>
      <c r="I29" s="15"/>
      <c r="K29" s="37"/>
      <c r="L29" s="37"/>
      <c r="M29" s="37"/>
      <c r="N29" s="37"/>
    </row>
    <row r="30" spans="2:14" s="18" customFormat="1" ht="12">
      <c r="B30" s="23"/>
      <c r="C30" s="27"/>
      <c r="D30" s="27"/>
      <c r="E30" s="96"/>
      <c r="F30" s="73"/>
      <c r="G30" s="79"/>
      <c r="H30" s="20"/>
      <c r="I30" s="21"/>
      <c r="K30" s="22"/>
      <c r="L30" s="22"/>
      <c r="M30" s="22"/>
      <c r="N30" s="22"/>
    </row>
    <row r="31" spans="2:14" s="18" customFormat="1" ht="12">
      <c r="B31" s="23"/>
      <c r="C31" s="28" t="s">
        <v>11</v>
      </c>
      <c r="D31" s="27"/>
      <c r="E31" s="95">
        <v>-8578</v>
      </c>
      <c r="F31" s="89"/>
      <c r="G31" s="78">
        <f>+E31+F31</f>
        <v>-8578</v>
      </c>
      <c r="H31" s="20"/>
      <c r="I31" s="21"/>
      <c r="K31" s="22"/>
      <c r="L31" s="22"/>
      <c r="M31" s="22"/>
      <c r="N31" s="22"/>
    </row>
    <row r="32" spans="2:14" s="18" customFormat="1" ht="12">
      <c r="B32" s="23"/>
      <c r="C32" s="39"/>
      <c r="D32" s="25"/>
      <c r="E32" s="97">
        <v>0</v>
      </c>
      <c r="F32" s="90"/>
      <c r="G32" s="82">
        <v>0</v>
      </c>
      <c r="H32" s="20"/>
      <c r="I32" s="21"/>
      <c r="K32" s="22"/>
      <c r="L32" s="22"/>
      <c r="M32" s="22"/>
      <c r="N32" s="22"/>
    </row>
    <row r="33" spans="2:14" s="38" customFormat="1" ht="15">
      <c r="B33" s="33"/>
      <c r="C33" s="34" t="s">
        <v>12</v>
      </c>
      <c r="D33" s="4"/>
      <c r="E33" s="35">
        <f>SUM(E29:E32)</f>
        <v>-7249.542999999992</v>
      </c>
      <c r="F33" s="91">
        <f>SUM(F29:F32)</f>
        <v>-557.66</v>
      </c>
      <c r="G33" s="81">
        <f>SUM(G29:G32)</f>
        <v>-7807.202999999996</v>
      </c>
      <c r="H33" s="4"/>
      <c r="I33" s="15"/>
      <c r="K33" s="37"/>
      <c r="L33" s="37"/>
      <c r="M33" s="37"/>
      <c r="N33" s="37"/>
    </row>
    <row r="34" spans="2:14" s="18" customFormat="1" ht="12">
      <c r="B34" s="23"/>
      <c r="C34" s="27"/>
      <c r="D34" s="27"/>
      <c r="E34" s="96"/>
      <c r="F34" s="89"/>
      <c r="G34" s="79"/>
      <c r="H34" s="20"/>
      <c r="I34" s="21"/>
      <c r="K34" s="22"/>
      <c r="L34" s="22"/>
      <c r="M34" s="22"/>
      <c r="N34" s="22"/>
    </row>
    <row r="35" spans="2:14" s="18" customFormat="1" ht="12">
      <c r="B35" s="23"/>
      <c r="C35" s="28" t="s">
        <v>14</v>
      </c>
      <c r="D35" s="27"/>
      <c r="E35" s="95">
        <v>533</v>
      </c>
      <c r="F35" s="89">
        <v>0</v>
      </c>
      <c r="G35" s="78">
        <f>+E35+F35</f>
        <v>533</v>
      </c>
      <c r="H35" s="20"/>
      <c r="I35" s="21"/>
      <c r="K35" s="22"/>
      <c r="L35" s="22"/>
      <c r="M35" s="22"/>
      <c r="N35" s="22"/>
    </row>
    <row r="36" spans="2:14" s="18" customFormat="1" ht="12">
      <c r="B36" s="23"/>
      <c r="C36" s="28"/>
      <c r="D36" s="27"/>
      <c r="E36" s="96"/>
      <c r="F36" s="89"/>
      <c r="G36" s="79"/>
      <c r="H36" s="20"/>
      <c r="I36" s="21"/>
      <c r="K36" s="22"/>
      <c r="L36" s="22"/>
      <c r="M36" s="22"/>
      <c r="N36" s="22"/>
    </row>
    <row r="37" spans="2:14" s="38" customFormat="1" ht="15.75" thickBot="1">
      <c r="B37" s="33"/>
      <c r="C37" s="34" t="s">
        <v>13</v>
      </c>
      <c r="D37" s="4"/>
      <c r="E37" s="98">
        <f>SUM(E33:E35)+1</f>
        <v>-6715.542999999992</v>
      </c>
      <c r="F37" s="91">
        <f>SUM(F33:F35)</f>
        <v>-557.66</v>
      </c>
      <c r="G37" s="83">
        <f>SUM(G33:G35)</f>
        <v>-7274.202999999996</v>
      </c>
      <c r="H37" s="4"/>
      <c r="I37" s="15"/>
      <c r="K37" s="37"/>
      <c r="L37" s="37"/>
      <c r="M37" s="37"/>
      <c r="N37" s="37"/>
    </row>
    <row r="38" spans="2:14" s="18" customFormat="1" ht="12">
      <c r="B38" s="40"/>
      <c r="C38" s="41"/>
      <c r="D38" s="41"/>
      <c r="E38" s="42"/>
      <c r="F38" s="59"/>
      <c r="G38" s="42"/>
      <c r="H38" s="60"/>
      <c r="I38" s="43"/>
      <c r="K38" s="22"/>
      <c r="L38" s="22"/>
      <c r="M38" s="22"/>
      <c r="N38" s="22"/>
    </row>
    <row r="39" spans="2:14" s="18" customFormat="1" ht="9.75" customHeight="1">
      <c r="B39" s="61"/>
      <c r="C39" s="27"/>
      <c r="D39" s="27"/>
      <c r="E39" s="55"/>
      <c r="F39" s="62"/>
      <c r="G39" s="55"/>
      <c r="K39" s="22"/>
      <c r="L39" s="22"/>
      <c r="M39" s="22"/>
      <c r="N39" s="22"/>
    </row>
    <row r="40" spans="2:14" s="18" customFormat="1" ht="12">
      <c r="B40" s="63"/>
      <c r="C40" s="64"/>
      <c r="D40" s="27"/>
      <c r="E40" s="55"/>
      <c r="F40" s="62"/>
      <c r="G40" s="55"/>
      <c r="K40" s="22"/>
      <c r="L40" s="22"/>
      <c r="M40" s="22"/>
      <c r="N40" s="22"/>
    </row>
    <row r="41" spans="2:14" s="18" customFormat="1" ht="12.75">
      <c r="B41" s="65"/>
      <c r="C41" s="66"/>
      <c r="F41" s="45"/>
      <c r="G41" s="22"/>
      <c r="K41" s="22"/>
      <c r="L41" s="22"/>
      <c r="M41" s="22"/>
      <c r="N41" s="22"/>
    </row>
    <row r="42" spans="2:14" s="18" customFormat="1" ht="12.75">
      <c r="B42" s="65"/>
      <c r="C42" s="67"/>
      <c r="E42" s="22"/>
      <c r="F42" s="45"/>
      <c r="K42" s="22"/>
      <c r="L42" s="22"/>
      <c r="M42" s="22"/>
      <c r="N42" s="22"/>
    </row>
    <row r="43" spans="2:14" s="18" customFormat="1" ht="12.75">
      <c r="B43" s="65"/>
      <c r="C43" s="68"/>
      <c r="F43" s="45"/>
      <c r="K43" s="22"/>
      <c r="L43" s="22"/>
      <c r="M43" s="22"/>
      <c r="N43" s="22"/>
    </row>
    <row r="44" spans="2:14" s="18" customFormat="1" ht="12.75">
      <c r="B44" s="65"/>
      <c r="C44" s="67"/>
      <c r="D44" s="44"/>
      <c r="F44" s="45"/>
      <c r="K44" s="22"/>
      <c r="L44" s="22"/>
      <c r="M44" s="22"/>
      <c r="N44" s="22"/>
    </row>
  </sheetData>
  <sheetProtection/>
  <printOptions/>
  <pageMargins left="0.62" right="0.26" top="0.51" bottom="0.27" header="0.21" footer="0.27"/>
  <pageSetup horizontalDpi="600" verticalDpi="600" orientation="portrait" paperSize="9" r:id="rId3"/>
  <ignoredErrors>
    <ignoredError sqref="F2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Silander Juha</cp:lastModifiedBy>
  <cp:lastPrinted>2019-08-27T11:14:57Z</cp:lastPrinted>
  <dcterms:created xsi:type="dcterms:W3CDTF">2000-04-26T06:42:12Z</dcterms:created>
  <dcterms:modified xsi:type="dcterms:W3CDTF">2021-05-05T07:05:27Z</dcterms:modified>
  <cp:category/>
  <cp:version/>
  <cp:contentType/>
  <cp:contentStatus/>
</cp:coreProperties>
</file>